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0" windowWidth="15195" windowHeight="9975" activeTab="0"/>
  </bookViews>
  <sheets>
    <sheet name="general info" sheetId="1" r:id="rId1"/>
    <sheet name="sheet info" sheetId="2" r:id="rId2"/>
    <sheet name="common" sheetId="3" r:id="rId3"/>
    <sheet name="SI" sheetId="4" r:id="rId4"/>
  </sheets>
  <definedNames>
    <definedName name="gcl" localSheetId="2">90</definedName>
    <definedName name="gcl" localSheetId="3">90*0.05551</definedName>
    <definedName name="pp1" localSheetId="2">650</definedName>
    <definedName name="pp1" localSheetId="3">6.5</definedName>
    <definedName name="pp2" localSheetId="2">325</definedName>
    <definedName name="pp2" localSheetId="3">1951</definedName>
    <definedName name="pp3" localSheetId="2">81300</definedName>
    <definedName name="pp3" localSheetId="3">4514</definedName>
    <definedName name="pp4" localSheetId="2">132</definedName>
    <definedName name="pp4" localSheetId="3">792</definedName>
    <definedName name="pp5" localSheetId="2">0.000652</definedName>
    <definedName name="pp5" localSheetId="3">0.0118</definedName>
    <definedName name="pp6" localSheetId="2">173</definedName>
    <definedName name="pp6" localSheetId="3">173</definedName>
    <definedName name="v" localSheetId="2">10000</definedName>
    <definedName name="v" localSheetId="3">10000</definedName>
  </definedNames>
  <calcPr fullCalcOnLoad="1"/>
</workbook>
</file>

<file path=xl/sharedStrings.xml><?xml version="1.0" encoding="utf-8"?>
<sst xmlns="http://schemas.openxmlformats.org/spreadsheetml/2006/main" count="163" uniqueCount="80">
  <si>
    <r>
      <t>•</t>
    </r>
    <r>
      <rPr>
        <sz val="10"/>
        <rFont val="Geneva"/>
        <family val="0"/>
      </rPr>
      <t xml:space="preserve"> The columns with a </t>
    </r>
    <r>
      <rPr>
        <sz val="10"/>
        <color indexed="33"/>
        <rFont val="Geneva"/>
        <family val="0"/>
      </rPr>
      <t>magenta</t>
    </r>
    <r>
      <rPr>
        <sz val="10"/>
        <rFont val="Geneva"/>
        <family val="0"/>
      </rPr>
      <t xml:space="preserve"> heading contain intermediate formulas that can be ignored but must be filled down.</t>
    </r>
  </si>
  <si>
    <t>Weight</t>
  </si>
  <si>
    <t>Height</t>
  </si>
  <si>
    <t>Dose</t>
  </si>
  <si>
    <t>G0</t>
  </si>
  <si>
    <t>G90</t>
  </si>
  <si>
    <t>G120</t>
  </si>
  <si>
    <t>I0</t>
  </si>
  <si>
    <t>I90</t>
  </si>
  <si>
    <t>BSA</t>
  </si>
  <si>
    <t>N. Dose</t>
  </si>
  <si>
    <t>OGIS</t>
  </si>
  <si>
    <t>kg</t>
  </si>
  <si>
    <t>cm</t>
  </si>
  <si>
    <t>g</t>
  </si>
  <si>
    <t>mmol/l</t>
  </si>
  <si>
    <t>pmol/l</t>
  </si>
  <si>
    <t>mg/dl</t>
  </si>
  <si>
    <t>µU/ml</t>
  </si>
  <si>
    <t>This workbook implements the method for assessing insulin sensitivity from the oral glucose tolerance test described in:</t>
  </si>
  <si>
    <t>Mari A, Pacini G, Murphy E, Ludvik B, Nolan JJ</t>
  </si>
  <si>
    <t>A model-based method for assessing insulin sensitivity from the oral glucose tolerance test</t>
  </si>
  <si>
    <t>Diabetes Care 24:539-548, 2001</t>
  </si>
  <si>
    <r>
      <t xml:space="preserve">The nickname of the method is </t>
    </r>
    <r>
      <rPr>
        <b/>
        <sz val="10"/>
        <color indexed="33"/>
        <rFont val="Geneva"/>
        <family val="0"/>
      </rPr>
      <t>OGIS.</t>
    </r>
  </si>
  <si>
    <t>WARNING !</t>
  </si>
  <si>
    <t>This workbook contains two worksheets for the calculation:</t>
  </si>
  <si>
    <r>
      <t>•</t>
    </r>
    <r>
      <rPr>
        <sz val="10"/>
        <rFont val="Geneva"/>
        <family val="0"/>
      </rPr>
      <t xml:space="preserve"> common: for glucose and insulin in common units</t>
    </r>
  </si>
  <si>
    <r>
      <t>•</t>
    </r>
    <r>
      <rPr>
        <sz val="10"/>
        <rFont val="Geneva"/>
        <family val="0"/>
      </rPr>
      <t xml:space="preserve"> SI: for glucose and insulin in SI (système international) units</t>
    </r>
  </si>
  <si>
    <t>Units are indicated in the column header.</t>
  </si>
  <si>
    <t>See the worksheet "sheet info" for instructions about filling-in the calculation worksheets.</t>
  </si>
  <si>
    <r>
      <t xml:space="preserve">See the </t>
    </r>
    <r>
      <rPr>
        <b/>
        <sz val="10"/>
        <color indexed="33"/>
        <rFont val="Geneva"/>
        <family val="0"/>
      </rPr>
      <t>OGIS</t>
    </r>
    <r>
      <rPr>
        <sz val="10"/>
        <rFont val="Geneva"/>
        <family val="0"/>
      </rPr>
      <t xml:space="preserve"> web site:</t>
    </r>
  </si>
  <si>
    <t>for more information and updates.</t>
  </si>
  <si>
    <t>Filling-in the calculation worksheet</t>
  </si>
  <si>
    <t>The column content and the action required are described below.</t>
  </si>
  <si>
    <t>column</t>
  </si>
  <si>
    <t>content</t>
  </si>
  <si>
    <t>content type</t>
  </si>
  <si>
    <t>action</t>
  </si>
  <si>
    <t>body weight</t>
  </si>
  <si>
    <t>user-entered data</t>
  </si>
  <si>
    <t>fill-in with the subject's data.</t>
  </si>
  <si>
    <t>height</t>
  </si>
  <si>
    <t>oral glucose dose</t>
  </si>
  <si>
    <t>glucose at time zero</t>
  </si>
  <si>
    <t>glucose at 120 min (2 hrs)</t>
  </si>
  <si>
    <t>insulin at time zero</t>
  </si>
  <si>
    <t>body surface area</t>
  </si>
  <si>
    <t>formula</t>
  </si>
  <si>
    <t>fill down the formula.</t>
  </si>
  <si>
    <t>OGIS Insulin sensitivity index</t>
  </si>
  <si>
    <t>Notes</t>
  </si>
  <si>
    <r>
      <t>•</t>
    </r>
    <r>
      <rPr>
        <sz val="10"/>
        <rFont val="Geneva"/>
        <family val="0"/>
      </rPr>
      <t xml:space="preserve"> The columns marked in blue contain formulas that must be filled down.</t>
    </r>
  </si>
  <si>
    <t>Important remarks</t>
  </si>
  <si>
    <r>
      <t>•</t>
    </r>
    <r>
      <rPr>
        <sz val="10"/>
        <rFont val="Geneva"/>
        <family val="0"/>
      </rPr>
      <t xml:space="preserve"> Remember not to delete the formulas. For safety, keep an original copy of this workbook.</t>
    </r>
  </si>
  <si>
    <r>
      <t>•</t>
    </r>
    <r>
      <rPr>
        <sz val="10"/>
        <rFont val="Geneva"/>
        <family val="0"/>
      </rPr>
      <t xml:space="preserve"> The equation parameters are stored in names. Use the command Insert/Name/Define to see them.</t>
    </r>
  </si>
  <si>
    <r>
      <t>•</t>
    </r>
    <r>
      <rPr>
        <sz val="10"/>
        <rFont val="Geneva"/>
        <family val="0"/>
      </rPr>
      <t xml:space="preserve"> It is possible to move the location of the pre-defined cells in the sheet to insert new columns if necessary.</t>
    </r>
  </si>
  <si>
    <t xml:space="preserve">   This makes it possible to insert intermediate calculations.</t>
  </si>
  <si>
    <r>
      <t>•</t>
    </r>
    <r>
      <rPr>
        <sz val="10"/>
        <rFont val="Geneva"/>
        <family val="0"/>
      </rPr>
      <t xml:space="preserve"> The user-entered data of the first line of calculation worksheets are illustrative and should be replaced</t>
    </r>
  </si>
  <si>
    <t xml:space="preserve">   by the actual data.</t>
  </si>
  <si>
    <r>
      <t>m</t>
    </r>
    <r>
      <rPr>
        <vertAlign val="superscript"/>
        <sz val="10"/>
        <rFont val="Geneva"/>
        <family val="0"/>
      </rPr>
      <t>2</t>
    </r>
  </si>
  <si>
    <r>
      <t>g/m</t>
    </r>
    <r>
      <rPr>
        <vertAlign val="superscript"/>
        <sz val="10"/>
        <rFont val="Geneva"/>
        <family val="0"/>
      </rPr>
      <t>2</t>
    </r>
  </si>
  <si>
    <r>
      <t>ml min</t>
    </r>
    <r>
      <rPr>
        <vertAlign val="superscript"/>
        <sz val="10"/>
        <rFont val="Geneva"/>
        <family val="0"/>
      </rPr>
      <t>-1</t>
    </r>
    <r>
      <rPr>
        <sz val="10"/>
        <rFont val="Geneva"/>
        <family val="0"/>
      </rPr>
      <t>m</t>
    </r>
    <r>
      <rPr>
        <vertAlign val="superscript"/>
        <sz val="10"/>
        <rFont val="Geneva"/>
        <family val="0"/>
      </rPr>
      <t>-2</t>
    </r>
  </si>
  <si>
    <r>
      <t>glucose dose per m</t>
    </r>
    <r>
      <rPr>
        <vertAlign val="superscript"/>
        <sz val="10"/>
        <rFont val="Geneva"/>
        <family val="0"/>
      </rPr>
      <t>2</t>
    </r>
    <r>
      <rPr>
        <sz val="10"/>
        <rFont val="Geneva"/>
        <family val="0"/>
      </rPr>
      <t xml:space="preserve"> BSA</t>
    </r>
  </si>
  <si>
    <r>
      <t xml:space="preserve">This workbook is appropriate for a </t>
    </r>
    <r>
      <rPr>
        <b/>
        <sz val="10"/>
        <color indexed="10"/>
        <rFont val="Geneva"/>
        <family val="0"/>
      </rPr>
      <t>2-hour OGTT</t>
    </r>
    <r>
      <rPr>
        <sz val="10"/>
        <rFont val="Geneva"/>
        <family val="0"/>
      </rPr>
      <t>.</t>
    </r>
  </si>
  <si>
    <t>Another workbook is available for the 3-hour OGTT.</t>
  </si>
  <si>
    <t>glucose at 90 min (1.5 hrs)</t>
  </si>
  <si>
    <t>insulin at 90 min (1.5 hrs)</t>
  </si>
  <si>
    <r>
      <t>mmol/m</t>
    </r>
    <r>
      <rPr>
        <vertAlign val="superscript"/>
        <sz val="10"/>
        <rFont val="Geneva"/>
        <family val="0"/>
      </rPr>
      <t>2</t>
    </r>
  </si>
  <si>
    <t>The calculation worksheets contains thirteen columns, shown below for the common units. The numbers shown are illustrative.</t>
  </si>
  <si>
    <r>
      <t>•</t>
    </r>
    <r>
      <rPr>
        <sz val="10"/>
        <rFont val="Geneva"/>
        <family val="0"/>
      </rPr>
      <t xml:space="preserve"> Weight and height are used to calculate body surface area.</t>
    </r>
  </si>
  <si>
    <r>
      <t>•</t>
    </r>
    <r>
      <rPr>
        <sz val="10"/>
        <rFont val="Geneva"/>
        <family val="0"/>
      </rPr>
      <t xml:space="preserve"> OGIS requires that the actual OGTT glucose dose is used in the column "Dose".</t>
    </r>
  </si>
  <si>
    <t>Disclaimer</t>
  </si>
  <si>
    <t>Workbook information</t>
  </si>
  <si>
    <t>x1</t>
  </si>
  <si>
    <t>x2</t>
  </si>
  <si>
    <r>
      <t>intermediate calculation (Cl</t>
    </r>
    <r>
      <rPr>
        <vertAlign val="subscript"/>
        <sz val="10"/>
        <rFont val="Geneva"/>
        <family val="0"/>
      </rPr>
      <t>OGTT</t>
    </r>
    <r>
      <rPr>
        <sz val="10"/>
        <rFont val="Geneva"/>
        <family val="0"/>
      </rPr>
      <t xml:space="preserve"> in Eq. 8 of the paper)</t>
    </r>
  </si>
  <si>
    <t>intermediate calculation (B in Eq. 8 of the paper)</t>
  </si>
  <si>
    <t>OGIS is intended for scientific investigation only.</t>
  </si>
  <si>
    <t>http://www.isib.cnr.it/ogis/</t>
  </si>
  <si>
    <r>
      <t xml:space="preserve">This workbook has been released on </t>
    </r>
    <r>
      <rPr>
        <sz val="10"/>
        <color indexed="53"/>
        <rFont val="Geneva"/>
        <family val="0"/>
      </rPr>
      <t>November 1, 2007</t>
    </r>
    <r>
      <rPr>
        <sz val="10"/>
        <rFont val="Geneva"/>
        <family val="0"/>
      </rPr>
      <t>. © Andrea Mari ISIB-CNR</t>
    </r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</si>
</sst>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10"/>
      <color indexed="12"/>
      <name val="Geneva"/>
      <family val="0"/>
    </font>
    <font>
      <b/>
      <sz val="10"/>
      <color indexed="33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b/>
      <sz val="14"/>
      <name val="Geneva"/>
      <family val="0"/>
    </font>
    <font>
      <sz val="10"/>
      <color indexed="20"/>
      <name val="Geneva"/>
      <family val="0"/>
    </font>
    <font>
      <b/>
      <sz val="14"/>
      <color indexed="10"/>
      <name val="Geneva"/>
      <family val="0"/>
    </font>
    <font>
      <b/>
      <sz val="10"/>
      <color indexed="10"/>
      <name val="Geneva"/>
      <family val="0"/>
    </font>
    <font>
      <sz val="10"/>
      <color indexed="10"/>
      <name val="Geneva"/>
      <family val="0"/>
    </font>
    <font>
      <vertAlign val="superscript"/>
      <sz val="10"/>
      <name val="Geneva"/>
      <family val="0"/>
    </font>
    <font>
      <sz val="10"/>
      <color indexed="33"/>
      <name val="Geneva"/>
      <family val="0"/>
    </font>
    <font>
      <sz val="10"/>
      <color indexed="53"/>
      <name val="Geneva"/>
      <family val="0"/>
    </font>
    <font>
      <vertAlign val="subscript"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20" applyAlignment="1">
      <alignment/>
    </xf>
    <xf numFmtId="0" fontId="1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0" xfId="0" applyFont="1" applyAlignment="1">
      <alignment horizontal="left"/>
    </xf>
    <xf numFmtId="2" fontId="1" fillId="2" borderId="0" xfId="0" applyNumberFormat="1" applyFont="1" applyFill="1" applyAlignment="1">
      <alignment horizontal="left"/>
    </xf>
    <xf numFmtId="172" fontId="1" fillId="2" borderId="0" xfId="0" applyNumberFormat="1" applyFont="1" applyFill="1" applyAlignment="1">
      <alignment horizontal="left"/>
    </xf>
    <xf numFmtId="1" fontId="6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center" vertical="top"/>
    </xf>
    <xf numFmtId="172" fontId="1" fillId="2" borderId="0" xfId="0" applyNumberFormat="1" applyFont="1" applyFill="1" applyAlignment="1">
      <alignment horizontal="center" vertical="top"/>
    </xf>
    <xf numFmtId="1" fontId="6" fillId="2" borderId="0" xfId="0" applyNumberFormat="1" applyFont="1" applyFill="1" applyAlignment="1">
      <alignment horizontal="center" vertical="top"/>
    </xf>
    <xf numFmtId="1" fontId="1" fillId="2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ib.cnr.it/ogi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showGridLines="0" tabSelected="1" workbookViewId="0" topLeftCell="A1">
      <selection activeCell="AD1" sqref="AD1"/>
    </sheetView>
  </sheetViews>
  <sheetFormatPr defaultColWidth="9.00390625" defaultRowHeight="12.75"/>
  <cols>
    <col min="1" max="10" width="6.75390625" style="0" customWidth="1"/>
    <col min="11" max="12" width="4.75390625" style="0" customWidth="1"/>
    <col min="13" max="13" width="8.75390625" style="0" customWidth="1"/>
    <col min="14" max="16384" width="6.75390625" style="0" customWidth="1"/>
  </cols>
  <sheetData>
    <row r="1" ht="18">
      <c r="A1" s="8" t="s">
        <v>72</v>
      </c>
    </row>
    <row r="3" ht="12.75">
      <c r="A3" t="s">
        <v>19</v>
      </c>
    </row>
    <row r="4" ht="12.75">
      <c r="A4" s="9" t="s">
        <v>20</v>
      </c>
    </row>
    <row r="5" ht="12.75">
      <c r="A5" s="9" t="s">
        <v>21</v>
      </c>
    </row>
    <row r="6" ht="12.75">
      <c r="A6" s="9" t="s">
        <v>22</v>
      </c>
    </row>
    <row r="7" ht="12.75">
      <c r="A7" s="10" t="s">
        <v>23</v>
      </c>
    </row>
    <row r="8" ht="12.75">
      <c r="A8" s="9"/>
    </row>
    <row r="9" ht="18">
      <c r="A9" s="11" t="s">
        <v>24</v>
      </c>
    </row>
    <row r="10" ht="12.75">
      <c r="A10" s="10" t="s">
        <v>63</v>
      </c>
    </row>
    <row r="11" ht="12.75">
      <c r="A11" s="10" t="s">
        <v>64</v>
      </c>
    </row>
    <row r="13" ht="12.75">
      <c r="A13" t="s">
        <v>25</v>
      </c>
    </row>
    <row r="14" ht="12.75">
      <c r="A14" s="12" t="s">
        <v>26</v>
      </c>
    </row>
    <row r="15" ht="12.75">
      <c r="A15" s="12" t="s">
        <v>27</v>
      </c>
    </row>
    <row r="16" ht="12.75">
      <c r="A16" t="s">
        <v>28</v>
      </c>
    </row>
    <row r="18" ht="12.75">
      <c r="A18" t="s">
        <v>29</v>
      </c>
    </row>
    <row r="20" ht="12.75">
      <c r="A20" t="s">
        <v>79</v>
      </c>
    </row>
    <row r="22" ht="12.75">
      <c r="A22" t="s">
        <v>30</v>
      </c>
    </row>
    <row r="23" ht="12.75">
      <c r="A23" s="13" t="s">
        <v>78</v>
      </c>
    </row>
    <row r="24" ht="12.75">
      <c r="A24" t="s">
        <v>31</v>
      </c>
    </row>
    <row r="26" ht="12.75">
      <c r="A26" s="46" t="s">
        <v>71</v>
      </c>
    </row>
    <row r="27" ht="12.75">
      <c r="A27" t="s">
        <v>77</v>
      </c>
    </row>
  </sheetData>
  <hyperlinks>
    <hyperlink ref="A23" r:id="rId1" display="http://www.isib.cnr.it/ogis/"/>
  </hyperlinks>
  <printOptions/>
  <pageMargins left="0.75" right="0.75" top="1" bottom="1" header="0.5" footer="0.5"/>
  <pageSetup orientation="landscape" paperSize="9"/>
  <headerFooter alignWithMargins="0">
    <oddHeader>&amp;C&amp;"Geneva,Bold"&amp;14OGIS for 2-hour OGTT - general information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selection activeCell="AB1" sqref="AB1"/>
    </sheetView>
  </sheetViews>
  <sheetFormatPr defaultColWidth="9.00390625" defaultRowHeight="12.75"/>
  <cols>
    <col min="1" max="10" width="7.75390625" style="0" customWidth="1"/>
    <col min="11" max="12" width="4.75390625" style="0" customWidth="1"/>
    <col min="13" max="13" width="11.375" style="0" customWidth="1"/>
    <col min="14" max="16384" width="6.75390625" style="0" customWidth="1"/>
  </cols>
  <sheetData>
    <row r="1" ht="18">
      <c r="A1" s="8" t="s">
        <v>32</v>
      </c>
    </row>
    <row r="2" ht="12.75">
      <c r="A2" t="s">
        <v>68</v>
      </c>
    </row>
    <row r="4" spans="1:13" ht="12.75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5" t="s">
        <v>9</v>
      </c>
      <c r="J4" s="16" t="s">
        <v>10</v>
      </c>
      <c r="K4" s="17" t="s">
        <v>73</v>
      </c>
      <c r="L4" s="17" t="s">
        <v>74</v>
      </c>
      <c r="M4" s="18" t="s">
        <v>11</v>
      </c>
    </row>
    <row r="5" spans="1:13" ht="14.25">
      <c r="A5" s="19" t="s">
        <v>12</v>
      </c>
      <c r="B5" s="19" t="s">
        <v>13</v>
      </c>
      <c r="C5" s="19" t="s">
        <v>14</v>
      </c>
      <c r="D5" s="19" t="s">
        <v>17</v>
      </c>
      <c r="E5" s="19" t="s">
        <v>17</v>
      </c>
      <c r="F5" s="19" t="s">
        <v>17</v>
      </c>
      <c r="G5" s="19" t="s">
        <v>18</v>
      </c>
      <c r="H5" s="19" t="s">
        <v>18</v>
      </c>
      <c r="I5" s="20" t="s">
        <v>59</v>
      </c>
      <c r="J5" s="21" t="s">
        <v>60</v>
      </c>
      <c r="K5" s="22"/>
      <c r="L5" s="22"/>
      <c r="M5" s="23" t="s">
        <v>61</v>
      </c>
    </row>
    <row r="6" spans="1:13" ht="12.75">
      <c r="A6" s="24">
        <v>70</v>
      </c>
      <c r="B6" s="24">
        <v>170</v>
      </c>
      <c r="C6" s="24">
        <v>75</v>
      </c>
      <c r="D6" s="24">
        <v>90</v>
      </c>
      <c r="E6" s="24">
        <v>135</v>
      </c>
      <c r="F6" s="24">
        <v>115</v>
      </c>
      <c r="G6" s="24">
        <v>15</v>
      </c>
      <c r="H6" s="24">
        <v>150</v>
      </c>
      <c r="I6" s="25">
        <v>1.8299378235805828</v>
      </c>
      <c r="J6" s="26">
        <v>40.98499907130714</v>
      </c>
      <c r="K6" s="27">
        <v>330.0147008102762</v>
      </c>
      <c r="L6" s="27">
        <v>339.6973321320497</v>
      </c>
      <c r="M6" s="28">
        <v>344.55889639921065</v>
      </c>
    </row>
    <row r="8" ht="12.75">
      <c r="A8" t="s">
        <v>33</v>
      </c>
    </row>
    <row r="10" spans="1:9" ht="12.75">
      <c r="A10" s="29" t="s">
        <v>34</v>
      </c>
      <c r="B10" s="29" t="s">
        <v>35</v>
      </c>
      <c r="G10" s="29" t="s">
        <v>36</v>
      </c>
      <c r="I10" s="29" t="s">
        <v>37</v>
      </c>
    </row>
    <row r="11" spans="1:12" ht="12.75">
      <c r="A11" s="30" t="s">
        <v>1</v>
      </c>
      <c r="B11" s="31" t="s">
        <v>38</v>
      </c>
      <c r="C11" s="31"/>
      <c r="D11" s="31"/>
      <c r="E11" s="31"/>
      <c r="F11" s="31"/>
      <c r="G11" s="31" t="s">
        <v>39</v>
      </c>
      <c r="H11" s="31"/>
      <c r="I11" s="31" t="s">
        <v>40</v>
      </c>
      <c r="J11" s="31"/>
      <c r="K11" s="31"/>
      <c r="L11" s="31"/>
    </row>
    <row r="12" spans="1:9" ht="12.75">
      <c r="A12" s="32" t="s">
        <v>2</v>
      </c>
      <c r="B12" t="s">
        <v>41</v>
      </c>
      <c r="G12" t="s">
        <v>39</v>
      </c>
      <c r="I12" t="s">
        <v>40</v>
      </c>
    </row>
    <row r="13" spans="1:9" ht="12.75">
      <c r="A13" s="32" t="s">
        <v>3</v>
      </c>
      <c r="B13" t="s">
        <v>42</v>
      </c>
      <c r="G13" t="s">
        <v>39</v>
      </c>
      <c r="I13" t="s">
        <v>40</v>
      </c>
    </row>
    <row r="14" spans="1:9" ht="12.75">
      <c r="A14" s="32" t="s">
        <v>4</v>
      </c>
      <c r="B14" t="s">
        <v>43</v>
      </c>
      <c r="G14" t="s">
        <v>39</v>
      </c>
      <c r="I14" t="s">
        <v>40</v>
      </c>
    </row>
    <row r="15" spans="1:9" ht="12.75">
      <c r="A15" s="32" t="s">
        <v>5</v>
      </c>
      <c r="B15" t="s">
        <v>65</v>
      </c>
      <c r="G15" t="s">
        <v>39</v>
      </c>
      <c r="I15" t="s">
        <v>40</v>
      </c>
    </row>
    <row r="16" spans="1:9" ht="12.75">
      <c r="A16" s="32" t="s">
        <v>6</v>
      </c>
      <c r="B16" t="s">
        <v>44</v>
      </c>
      <c r="G16" t="s">
        <v>39</v>
      </c>
      <c r="I16" t="s">
        <v>40</v>
      </c>
    </row>
    <row r="17" spans="1:9" ht="12.75">
      <c r="A17" s="32" t="s">
        <v>7</v>
      </c>
      <c r="B17" t="s">
        <v>45</v>
      </c>
      <c r="G17" t="s">
        <v>39</v>
      </c>
      <c r="I17" t="s">
        <v>40</v>
      </c>
    </row>
    <row r="18" spans="1:9" ht="12.75">
      <c r="A18" s="32" t="s">
        <v>8</v>
      </c>
      <c r="B18" t="s">
        <v>66</v>
      </c>
      <c r="G18" t="s">
        <v>39</v>
      </c>
      <c r="I18" t="s">
        <v>40</v>
      </c>
    </row>
    <row r="19" spans="1:9" ht="12.75">
      <c r="A19" s="33" t="s">
        <v>9</v>
      </c>
      <c r="B19" t="s">
        <v>46</v>
      </c>
      <c r="G19" t="s">
        <v>47</v>
      </c>
      <c r="I19" t="s">
        <v>48</v>
      </c>
    </row>
    <row r="20" spans="1:9" ht="14.25">
      <c r="A20" s="34" t="s">
        <v>10</v>
      </c>
      <c r="B20" t="s">
        <v>62</v>
      </c>
      <c r="G20" t="s">
        <v>47</v>
      </c>
      <c r="I20" t="s">
        <v>48</v>
      </c>
    </row>
    <row r="21" spans="1:9" ht="15.75">
      <c r="A21" s="35" t="s">
        <v>73</v>
      </c>
      <c r="B21" t="s">
        <v>75</v>
      </c>
      <c r="G21" t="s">
        <v>47</v>
      </c>
      <c r="I21" t="s">
        <v>48</v>
      </c>
    </row>
    <row r="22" spans="1:9" ht="12.75">
      <c r="A22" s="35" t="s">
        <v>74</v>
      </c>
      <c r="B22" t="s">
        <v>76</v>
      </c>
      <c r="G22" t="s">
        <v>47</v>
      </c>
      <c r="I22" t="s">
        <v>48</v>
      </c>
    </row>
    <row r="23" spans="1:9" ht="12.75">
      <c r="A23" s="36" t="s">
        <v>11</v>
      </c>
      <c r="B23" t="s">
        <v>49</v>
      </c>
      <c r="G23" t="s">
        <v>47</v>
      </c>
      <c r="I23" t="s">
        <v>48</v>
      </c>
    </row>
    <row r="25" ht="12.75">
      <c r="A25" s="29" t="s">
        <v>50</v>
      </c>
    </row>
    <row r="26" ht="12.75">
      <c r="A26" s="12" t="s">
        <v>51</v>
      </c>
    </row>
    <row r="27" ht="12.75">
      <c r="A27" s="12" t="s">
        <v>0</v>
      </c>
    </row>
    <row r="28" ht="12.75">
      <c r="A28" s="12" t="s">
        <v>69</v>
      </c>
    </row>
    <row r="29" ht="12.75">
      <c r="A29" s="12" t="s">
        <v>70</v>
      </c>
    </row>
    <row r="32" ht="18">
      <c r="A32" s="8" t="s">
        <v>52</v>
      </c>
    </row>
    <row r="33" ht="12.75">
      <c r="A33" s="12" t="s">
        <v>53</v>
      </c>
    </row>
    <row r="34" ht="12.75">
      <c r="A34" s="12" t="s">
        <v>54</v>
      </c>
    </row>
    <row r="35" ht="12.75">
      <c r="A35" s="12" t="s">
        <v>55</v>
      </c>
    </row>
    <row r="36" ht="12.75">
      <c r="A36" t="s">
        <v>56</v>
      </c>
    </row>
    <row r="37" ht="12.75">
      <c r="A37" s="12" t="s">
        <v>57</v>
      </c>
    </row>
    <row r="38" ht="12.75">
      <c r="A38" t="s">
        <v>58</v>
      </c>
    </row>
  </sheetData>
  <printOptions/>
  <pageMargins left="0.75" right="0.75" top="1" bottom="1" header="0.5" footer="0.5"/>
  <pageSetup orientation="landscape" paperSize="9"/>
  <headerFooter alignWithMargins="0">
    <oddHeader>&amp;C&amp;"Geneva,Bold"&amp;14OGIS for 2-hour OGTT - fill-in instructions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3" sqref="A3"/>
    </sheetView>
  </sheetViews>
  <sheetFormatPr defaultColWidth="10.75390625" defaultRowHeight="12.75"/>
  <cols>
    <col min="1" max="8" width="7.75390625" style="0" customWidth="1"/>
    <col min="9" max="9" width="7.75390625" style="1" customWidth="1"/>
    <col min="10" max="10" width="7.75390625" style="7" customWidth="1"/>
    <col min="11" max="12" width="4.75390625" style="3" customWidth="1"/>
    <col min="13" max="13" width="10.75390625" style="2" customWidth="1"/>
    <col min="14" max="16384" width="6.75390625" style="0" customWidth="1"/>
  </cols>
  <sheetData>
    <row r="1" spans="1:13" s="4" customFormat="1" ht="12.7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37" t="s">
        <v>9</v>
      </c>
      <c r="J1" s="38" t="s">
        <v>10</v>
      </c>
      <c r="K1" s="39" t="s">
        <v>73</v>
      </c>
      <c r="L1" s="39" t="s">
        <v>74</v>
      </c>
      <c r="M1" s="40" t="s">
        <v>11</v>
      </c>
    </row>
    <row r="2" spans="1:13" s="5" customFormat="1" ht="15" customHeight="1">
      <c r="A2" s="41" t="s">
        <v>12</v>
      </c>
      <c r="B2" s="41" t="s">
        <v>13</v>
      </c>
      <c r="C2" s="41" t="s">
        <v>14</v>
      </c>
      <c r="D2" s="41" t="s">
        <v>17</v>
      </c>
      <c r="E2" s="41" t="s">
        <v>17</v>
      </c>
      <c r="F2" s="41" t="s">
        <v>17</v>
      </c>
      <c r="G2" s="41" t="s">
        <v>18</v>
      </c>
      <c r="H2" s="41" t="s">
        <v>18</v>
      </c>
      <c r="I2" s="42" t="s">
        <v>59</v>
      </c>
      <c r="J2" s="44" t="s">
        <v>60</v>
      </c>
      <c r="K2" s="45"/>
      <c r="L2" s="45"/>
      <c r="M2" s="43" t="s">
        <v>61</v>
      </c>
    </row>
    <row r="3" spans="1:13" ht="12.75">
      <c r="A3">
        <v>70</v>
      </c>
      <c r="B3">
        <v>170</v>
      </c>
      <c r="C3">
        <v>75</v>
      </c>
      <c r="D3">
        <v>90</v>
      </c>
      <c r="E3">
        <v>135</v>
      </c>
      <c r="F3">
        <v>115</v>
      </c>
      <c r="G3">
        <v>15</v>
      </c>
      <c r="H3">
        <v>150</v>
      </c>
      <c r="I3" s="1">
        <f>0.1640443958298*A3^0.515*(0.01*B3)^0.422</f>
        <v>1.8299378235805825</v>
      </c>
      <c r="J3" s="7">
        <f>C3/I3</f>
        <v>40.98499907130715</v>
      </c>
      <c r="K3" s="6">
        <f>pp4*((pp1*J3-v*(F3-E3)/30)/E3+pp3/D3)/(H3-G3+pp2)</f>
        <v>330.0147008102762</v>
      </c>
      <c r="L3" s="6">
        <f>(pp5*(E3-gcl)+1)*K3</f>
        <v>339.6973321320497</v>
      </c>
      <c r="M3" s="2">
        <f>(L3+SQRT(L3*L3+4*pp5*pp6*(E3-gcl)*K3))/2</f>
        <v>344.55889639921065</v>
      </c>
    </row>
    <row r="4" spans="11:12" ht="12.75">
      <c r="K4" s="2"/>
      <c r="L4" s="2"/>
    </row>
    <row r="5" spans="11:12" ht="12.75">
      <c r="K5" s="2"/>
      <c r="L5" s="2"/>
    </row>
    <row r="6" spans="11:12" ht="12.75">
      <c r="K6" s="2"/>
      <c r="L6" s="2"/>
    </row>
    <row r="7" spans="11:12" ht="12.75">
      <c r="K7" s="2"/>
      <c r="L7" s="2"/>
    </row>
    <row r="8" spans="11:12" ht="12.75">
      <c r="K8" s="2"/>
      <c r="L8" s="2"/>
    </row>
    <row r="9" spans="11:12" ht="12.75">
      <c r="K9" s="2"/>
      <c r="L9" s="2"/>
    </row>
    <row r="10" spans="11:12" ht="12.75">
      <c r="K10" s="2"/>
      <c r="L10" s="2"/>
    </row>
    <row r="11" spans="11:12" ht="12.75">
      <c r="K11" s="2"/>
      <c r="L11" s="2"/>
    </row>
    <row r="12" spans="11:12" ht="12.75">
      <c r="K12" s="2"/>
      <c r="L12" s="2"/>
    </row>
    <row r="13" spans="11:12" ht="12.75">
      <c r="K13" s="2"/>
      <c r="L13" s="2"/>
    </row>
    <row r="14" spans="11:12" ht="12.75">
      <c r="K14" s="2"/>
      <c r="L14" s="2"/>
    </row>
    <row r="15" spans="11:12" ht="12.75">
      <c r="K15" s="2"/>
      <c r="L15" s="2"/>
    </row>
    <row r="16" spans="11:12" ht="12.75">
      <c r="K16" s="2"/>
      <c r="L16" s="2"/>
    </row>
    <row r="17" spans="11:12" ht="12.75">
      <c r="K17" s="2"/>
      <c r="L17" s="2"/>
    </row>
    <row r="18" spans="11:12" ht="12.75">
      <c r="K18" s="2"/>
      <c r="L18" s="2"/>
    </row>
    <row r="19" spans="11:12" ht="12.75">
      <c r="K19" s="2"/>
      <c r="L19" s="2"/>
    </row>
    <row r="20" spans="11:12" ht="12.75">
      <c r="K20" s="2"/>
      <c r="L20" s="2"/>
    </row>
    <row r="21" spans="11:12" ht="12.75">
      <c r="K21" s="2"/>
      <c r="L21" s="2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</sheetData>
  <printOptions gridLines="1" horizontalCentered="1"/>
  <pageMargins left="0.75" right="0.75" top="1" bottom="1" header="0.5" footer="0.5"/>
  <pageSetup orientation="landscape" paperSize="9"/>
  <headerFooter alignWithMargins="0">
    <oddHeader>&amp;C&amp;"Geneva,Bold"&amp;14OGIS for 2-hour OGTT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3" sqref="A3"/>
    </sheetView>
  </sheetViews>
  <sheetFormatPr defaultColWidth="10.75390625" defaultRowHeight="12.75"/>
  <cols>
    <col min="1" max="8" width="7.75390625" style="0" customWidth="1"/>
    <col min="9" max="9" width="7.75390625" style="1" customWidth="1"/>
    <col min="10" max="10" width="7.75390625" style="2" customWidth="1"/>
    <col min="11" max="12" width="4.75390625" style="3" customWidth="1"/>
    <col min="13" max="13" width="10.75390625" style="2" customWidth="1"/>
    <col min="14" max="16384" width="6.75390625" style="0" customWidth="1"/>
  </cols>
  <sheetData>
    <row r="1" spans="1:13" s="4" customFormat="1" ht="12.7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37" t="s">
        <v>9</v>
      </c>
      <c r="J1" s="40" t="s">
        <v>10</v>
      </c>
      <c r="K1" s="39" t="s">
        <v>73</v>
      </c>
      <c r="L1" s="39" t="s">
        <v>74</v>
      </c>
      <c r="M1" s="40" t="s">
        <v>11</v>
      </c>
    </row>
    <row r="2" spans="1:13" s="5" customFormat="1" ht="15" customHeight="1">
      <c r="A2" s="41" t="s">
        <v>12</v>
      </c>
      <c r="B2" s="41" t="s">
        <v>13</v>
      </c>
      <c r="C2" s="41" t="s">
        <v>14</v>
      </c>
      <c r="D2" s="41" t="s">
        <v>15</v>
      </c>
      <c r="E2" s="41" t="s">
        <v>15</v>
      </c>
      <c r="F2" s="41" t="s">
        <v>15</v>
      </c>
      <c r="G2" s="41" t="s">
        <v>16</v>
      </c>
      <c r="H2" s="41" t="s">
        <v>16</v>
      </c>
      <c r="I2" s="42" t="s">
        <v>59</v>
      </c>
      <c r="J2" s="43" t="s">
        <v>67</v>
      </c>
      <c r="K2" s="43"/>
      <c r="L2" s="43"/>
      <c r="M2" s="43" t="s">
        <v>61</v>
      </c>
    </row>
    <row r="3" spans="1:13" ht="12.75">
      <c r="A3">
        <v>70</v>
      </c>
      <c r="B3">
        <v>170</v>
      </c>
      <c r="C3">
        <v>75</v>
      </c>
      <c r="D3">
        <v>5.2</v>
      </c>
      <c r="E3">
        <v>7.5</v>
      </c>
      <c r="F3">
        <v>6.5</v>
      </c>
      <c r="G3">
        <v>70</v>
      </c>
      <c r="H3">
        <v>800</v>
      </c>
      <c r="I3" s="1">
        <f>0.1640443958298*A3^0.515*(0.01*B3)^0.422</f>
        <v>1.8299378235805825</v>
      </c>
      <c r="J3" s="2">
        <f>5.551*C3/I3</f>
        <v>227.50772984482597</v>
      </c>
      <c r="K3" s="6">
        <f>pp4*((pp1*J3-v*(F3-E3)/30)/E3+pp3/D3)/(H3-G3+pp2)</f>
        <v>327.817317733089</v>
      </c>
      <c r="L3" s="6">
        <f>(pp5*(E3-gcl)+1)*K3</f>
        <v>337.50378840804706</v>
      </c>
      <c r="M3" s="2">
        <f>(L3+SQRT(L3*L3+4*pp5*pp6*(E3-gcl)*K3))/2</f>
        <v>342.3979745635113</v>
      </c>
    </row>
    <row r="4" spans="11:12" ht="12.75">
      <c r="K4" s="2"/>
      <c r="L4" s="2"/>
    </row>
    <row r="5" spans="11:12" ht="12.75">
      <c r="K5" s="2"/>
      <c r="L5" s="2"/>
    </row>
    <row r="6" spans="11:12" ht="12.75">
      <c r="K6" s="2"/>
      <c r="L6" s="2"/>
    </row>
    <row r="7" spans="11:12" ht="12.75">
      <c r="K7" s="2"/>
      <c r="L7" s="2"/>
    </row>
    <row r="8" spans="11:12" ht="12.75">
      <c r="K8" s="2"/>
      <c r="L8" s="2"/>
    </row>
    <row r="9" spans="11:12" ht="12.75">
      <c r="K9" s="2"/>
      <c r="L9" s="2"/>
    </row>
    <row r="10" spans="11:12" ht="12.75">
      <c r="K10" s="2"/>
      <c r="L10" s="2"/>
    </row>
    <row r="11" spans="11:12" ht="12.75">
      <c r="K11" s="2"/>
      <c r="L11" s="2"/>
    </row>
    <row r="12" spans="11:12" ht="12.75">
      <c r="K12" s="2"/>
      <c r="L12" s="2"/>
    </row>
    <row r="13" spans="11:12" ht="12.75">
      <c r="K13" s="2"/>
      <c r="L13" s="2"/>
    </row>
    <row r="14" spans="11:12" ht="12.75">
      <c r="K14" s="2"/>
      <c r="L14" s="2"/>
    </row>
    <row r="15" spans="11:12" ht="12.75">
      <c r="K15" s="2"/>
      <c r="L15" s="2"/>
    </row>
    <row r="16" spans="11:12" ht="12.75">
      <c r="K16" s="2"/>
      <c r="L16" s="2"/>
    </row>
    <row r="17" spans="11:12" ht="12.75">
      <c r="K17" s="2"/>
      <c r="L17" s="2"/>
    </row>
    <row r="18" spans="11:12" ht="12.75">
      <c r="K18" s="2"/>
      <c r="L18" s="2"/>
    </row>
    <row r="19" spans="11:12" ht="12.75">
      <c r="K19" s="2"/>
      <c r="L19" s="2"/>
    </row>
    <row r="20" spans="11:12" ht="12.75">
      <c r="K20" s="2"/>
      <c r="L20" s="2"/>
    </row>
    <row r="21" spans="11:12" ht="12.75">
      <c r="K21" s="2"/>
      <c r="L21" s="2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</sheetData>
  <printOptions gridLines="1" horizontalCentered="1"/>
  <pageMargins left="0.75" right="0.75" top="1" bottom="1" header="0.5" footer="0.5"/>
  <pageSetup orientation="landscape" paperSize="9"/>
  <headerFooter alignWithMargins="0">
    <oddHeader>&amp;C&amp;"Geneva,Bold"&amp;14OGIS for 2-hour OGTT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ladseb-cnr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OGIS for 2-hour OGTT</dc:title>
  <dc:subject>Insulin Sensitivity Index from the OGTT</dc:subject>
  <dc:creator>Andrea Mari</dc:creator>
  <cp:keywords/>
  <dc:description/>
  <cp:lastModifiedBy>Andrea Mari</cp:lastModifiedBy>
  <cp:lastPrinted>2001-11-15T10:58:15Z</cp:lastPrinted>
  <dcterms:created xsi:type="dcterms:W3CDTF">2001-04-02T13:38:38Z</dcterms:created>
  <dcterms:modified xsi:type="dcterms:W3CDTF">2007-10-26T20:59:14Z</dcterms:modified>
  <cp:category/>
  <cp:version/>
  <cp:contentType/>
  <cp:contentStatus/>
</cp:coreProperties>
</file>